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Definition2.xml" ContentType="application/vnd.openxmlformats-officedocument.spreadsheetml.pivotCacheDefinitio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hidePivotFieldList="1"/>
  <xr:revisionPtr revIDLastSave="136" documentId="13_ncr:1_{636A630F-41EB-4010-97A3-0AEE51DD0875}" xr6:coauthVersionLast="47" xr6:coauthVersionMax="47" xr10:uidLastSave="{6738D7BD-D282-48E0-92F5-61DBF37421BD}"/>
  <bookViews>
    <workbookView xWindow="-108" yWindow="-108" windowWidth="23256" windowHeight="12456" firstSheet="1" activeTab="3" xr2:uid="{00000000-000D-0000-FFFF-FFFF00000000}"/>
  </bookViews>
  <sheets>
    <sheet name="RÉSUMÉ DES RÉSULTATS ET PERTES" sheetId="6" r:id="rId1"/>
    <sheet name="Résumé du bilan" sheetId="5" r:id="rId2"/>
    <sheet name="Graphique des profits et pertes" sheetId="8" r:id="rId3"/>
    <sheet name="Graphique du bilan" sheetId="7" r:id="rId4"/>
  </sheets>
  <calcPr calcId="191029"/>
  <pivotCaches>
    <pivotCache cacheId="0" r:id="rId5"/>
    <pivotCache cacheId="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5" l="1"/>
  <c r="G13" i="5"/>
  <c r="G14" i="5"/>
  <c r="D12" i="5"/>
  <c r="D13" i="5"/>
  <c r="D14" i="5"/>
  <c r="G5" i="5"/>
  <c r="G6" i="5"/>
  <c r="G7" i="5"/>
  <c r="G8" i="5"/>
  <c r="G9" i="5"/>
  <c r="D5" i="5"/>
  <c r="D6" i="5"/>
  <c r="D7" i="5"/>
  <c r="D8" i="5"/>
  <c r="D9" i="5"/>
  <c r="B15" i="6"/>
  <c r="D14" i="6"/>
  <c r="G13" i="6"/>
  <c r="D13" i="6"/>
  <c r="G11" i="6"/>
  <c r="D11" i="6"/>
  <c r="G10" i="6"/>
  <c r="D10" i="6"/>
  <c r="G9" i="6"/>
  <c r="D9" i="6"/>
  <c r="D7" i="6"/>
  <c r="F6" i="6"/>
  <c r="E6" i="6"/>
  <c r="C6" i="6"/>
  <c r="B6" i="6"/>
  <c r="D5" i="6"/>
  <c r="G4" i="6"/>
  <c r="G6" i="6" s="1"/>
  <c r="D4" i="6"/>
  <c r="G11" i="5"/>
  <c r="D11" i="5"/>
  <c r="G4" i="5"/>
  <c r="D4" i="5"/>
  <c r="D6" i="6" l="1"/>
</calcChain>
</file>

<file path=xl/sharedStrings.xml><?xml version="1.0" encoding="utf-8"?>
<sst xmlns="http://schemas.openxmlformats.org/spreadsheetml/2006/main" count="64" uniqueCount="40">
  <si>
    <t>Notes</t>
  </si>
  <si>
    <t>Nom de l’entreprise</t>
  </si>
  <si>
    <t>Résumé des résultats et pertes</t>
  </si>
  <si>
    <t>Revenu</t>
  </si>
  <si>
    <t>Marge brute</t>
  </si>
  <si>
    <t>Pourcentage de marge brute</t>
  </si>
  <si>
    <t>Ventes de nouveaux produits</t>
  </si>
  <si>
    <t>Répartition régionale des ventes :</t>
  </si>
  <si>
    <t>Région du Nord-Est</t>
  </si>
  <si>
    <t>Région centrale</t>
  </si>
  <si>
    <t>Région Ouest</t>
  </si>
  <si>
    <t>Dépenses et marge :</t>
  </si>
  <si>
    <t>Dépenses SG&amp;A</t>
  </si>
  <si>
    <t>Bénéfice d’exploitation avant impôts</t>
  </si>
  <si>
    <t>Marge d’exploitation</t>
  </si>
  <si>
    <t>Actuals de mai</t>
  </si>
  <si>
    <t>Objectifs de mai</t>
  </si>
  <si>
    <t>Variance mensuelle</t>
  </si>
  <si>
    <t>Actuals depuis le début de l’année</t>
  </si>
  <si>
    <t>Objectifs cumulés depuis le début</t>
  </si>
  <si>
    <t>Variance cumulée depuis le début</t>
  </si>
  <si>
    <t>Résumé du bilan</t>
  </si>
  <si>
    <t>Flux de trésorerie de fin de période</t>
  </si>
  <si>
    <t>Comptes clients</t>
  </si>
  <si>
    <t>Inventaire</t>
  </si>
  <si>
    <t>Actifs liquides totaux</t>
  </si>
  <si>
    <t>Actifs requis par les clauses de dette</t>
  </si>
  <si>
    <t>Tampon de pacte de dette</t>
  </si>
  <si>
    <t>Autres éléments du bilan :</t>
  </si>
  <si>
    <t>Propriétés, installations et équipements</t>
  </si>
  <si>
    <t>Comptes fournisseurs</t>
  </si>
  <si>
    <t>Passifs à long terme</t>
  </si>
  <si>
    <t>Capitaux propres</t>
  </si>
  <si>
    <t>RÉSUMÉ DES RÉSULTATS ET PERTES</t>
  </si>
  <si>
    <t>Étiquettes de lignes</t>
  </si>
  <si>
    <t>Général total</t>
  </si>
  <si>
    <t>Somme des chiffres réels de mai</t>
  </si>
  <si>
    <t>Somme des objectifs de mai</t>
  </si>
  <si>
    <t>Somme des chiffres réels cumulés depuis l’année</t>
  </si>
  <si>
    <t>Somme des objectifs cumulés depuis le début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</si>
</sst>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_);[Red]\(&quot;$&quot;#,##0.00\)"/>
    <numFmt numFmtId="165" formatCode="#,##0.00\ [$€-40C];[Red]#,##0.00\ [$€-40C]"/>
  </numFmts>
  <fonts count="8" x14ac:knownFonts="1">
    <font>
      <sz val="10"/>
      <color theme="1" tint="0.24994659260841701"/>
      <name val="Arial"/>
      <family val="2"/>
      <scheme val="minor"/>
    </font>
    <font>
      <b/>
      <sz val="16"/>
      <color theme="1" tint="0.34998626667073579"/>
      <name val="Bookman Old Style Bold"/>
      <family val="2"/>
      <scheme val="major"/>
    </font>
    <font>
      <sz val="24"/>
      <color theme="1" tint="0.24994659260841701"/>
      <name val="Bookman Old Style Bold"/>
      <family val="2"/>
      <scheme val="major"/>
    </font>
    <font>
      <b/>
      <sz val="12"/>
      <color theme="1" tint="0.34998626667073579"/>
      <name val="Bookman Old Style Bold"/>
      <family val="2"/>
      <scheme val="major"/>
    </font>
    <font>
      <b/>
      <sz val="10"/>
      <color theme="1" tint="0.24994659260841701"/>
      <name val="Bookman Old Style Bold"/>
      <family val="2"/>
      <scheme val="major"/>
    </font>
    <font>
      <sz val="10"/>
      <color theme="1" tint="0.2499465926084170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24"/>
      <color theme="0"/>
      <name val="Algerian"/>
      <family val="5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 wrapText="1"/>
    </xf>
    <xf numFmtId="0" fontId="1" fillId="0" borderId="0" applyNumberFormat="0" applyFill="0" applyProtection="0"/>
    <xf numFmtId="0" fontId="2" fillId="0" borderId="0" applyNumberFormat="0" applyFill="0" applyProtection="0">
      <alignment vertical="center"/>
    </xf>
    <xf numFmtId="0" fontId="3" fillId="0" borderId="0" applyNumberFormat="0" applyFill="0" applyProtection="0"/>
    <xf numFmtId="0" fontId="4" fillId="0" borderId="0" applyNumberFormat="0" applyFill="0" applyBorder="0" applyProtection="0">
      <alignment vertical="center"/>
    </xf>
    <xf numFmtId="9" fontId="5" fillId="0" borderId="0" applyFont="0" applyFill="0" applyBorder="0" applyAlignment="0" applyProtection="0"/>
  </cellStyleXfs>
  <cellXfs count="23">
    <xf numFmtId="0" fontId="0" fillId="0" borderId="0" xfId="0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6" fillId="0" borderId="0" xfId="0" applyFont="1">
      <alignment vertical="center" wrapText="1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0" fontId="6" fillId="0" borderId="0" xfId="5" applyNumberFormat="1" applyFont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0" xfId="0" pivotButton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165" fontId="6" fillId="0" borderId="0" xfId="0" applyNumberFormat="1" applyFont="1" applyAlignment="1">
      <alignment horizontal="left" vertical="center" wrapText="1"/>
    </xf>
    <xf numFmtId="165" fontId="6" fillId="0" borderId="0" xfId="0" applyNumberFormat="1" applyFont="1" applyAlignment="1">
      <alignment horizontal="left" vertical="center"/>
    </xf>
  </cellXfs>
  <cellStyles count="6">
    <cellStyle name="Encabezado 1" xfId="1" builtinId="16" customBuiltin="1"/>
    <cellStyle name="Encabezado 4" xfId="4" builtinId="19" customBuiltin="1"/>
    <cellStyle name="Normal" xfId="0" builtinId="0" customBuiltin="1"/>
    <cellStyle name="Porcentaje" xfId="5" builtinId="5"/>
    <cellStyle name="Título 2" xfId="2" builtinId="17" customBuiltin="1"/>
    <cellStyle name="Título 3" xfId="3" builtinId="18" customBuiltin="1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04040"/>
        <name val="Arial"/>
        <family val="2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6"/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/>
        <vertical style="medium">
          <color theme="4"/>
        </vertical>
      </border>
    </dxf>
    <dxf>
      <border>
        <top style="medium">
          <color theme="4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2" defaultTableStyle="TableStyleMedium2" defaultPivotStyle="PivotStyleLight16">
    <tableStyle name="Balance Sheet Summary" pivot="0" count="5" xr9:uid="{00000000-0011-0000-FFFF-FFFF00000000}">
      <tableStyleElement type="wholeTable" dxfId="32"/>
      <tableStyleElement type="headerRow" dxfId="31"/>
      <tableStyleElement type="firstColumn" dxfId="30"/>
      <tableStyleElement type="firstRowStripe" size="7" dxfId="29"/>
      <tableStyleElement type="firstColumnStripe" size="8" dxfId="28"/>
    </tableStyle>
    <tableStyle name="Profit and Loss Summary" pivot="0" count="6" xr9:uid="{00000000-0011-0000-FFFF-FFFF01000000}">
      <tableStyleElement type="wholeTable" dxfId="27"/>
      <tableStyleElement type="headerRow" dxfId="26"/>
      <tableStyleElement type="firstColumn" dxfId="25"/>
      <tableStyleElement type="firstRowStripe" dxfId="24"/>
      <tableStyleElement type="secondRowStripe" size="8"/>
      <tableStyleElement type="firstColumnStripe" size="8"/>
    </tableStyle>
  </tableStyles>
  <colors>
    <mruColors>
      <color rgb="FF660066"/>
      <color rgb="FFCCFFFF"/>
      <color rgb="FF993366"/>
      <color rgb="FF9999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ustomXml" Target="../customXml/item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Report.xlsx]Graphique des profits et pertes!PivotTable4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'Graphique des profits et pertes'!$B$1</c:f>
              <c:strCache>
                <c:ptCount val="1"/>
                <c:pt idx="0">
                  <c:v>Somme des chiffres réels de mai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'Graphique des profits et pertes'!$A$2:$A$8</c:f>
              <c:strCache>
                <c:ptCount val="6"/>
                <c:pt idx="0">
                  <c:v>Comptes fournisseurs</c:v>
                </c:pt>
                <c:pt idx="1">
                  <c:v>Comptes clients</c:v>
                </c:pt>
                <c:pt idx="2">
                  <c:v>Actifs requis par les clauses de dette</c:v>
                </c:pt>
                <c:pt idx="3">
                  <c:v>Inventaire</c:v>
                </c:pt>
                <c:pt idx="4">
                  <c:v>Flux de trésorerie de fin de période</c:v>
                </c:pt>
                <c:pt idx="5">
                  <c:v>Propriétés, installations et équipements</c:v>
                </c:pt>
              </c:strCache>
            </c:strRef>
          </c:cat>
          <c:val>
            <c:numRef>
              <c:f>'Graphique des profits et pertes'!$B$2:$B$8</c:f>
              <c:numCache>
                <c:formatCode>General</c:formatCode>
                <c:ptCount val="6"/>
                <c:pt idx="0">
                  <c:v>60000</c:v>
                </c:pt>
                <c:pt idx="1">
                  <c:v>20000</c:v>
                </c:pt>
                <c:pt idx="2">
                  <c:v>25000</c:v>
                </c:pt>
                <c:pt idx="3">
                  <c:v>25000</c:v>
                </c:pt>
                <c:pt idx="4">
                  <c:v>35000</c:v>
                </c:pt>
                <c:pt idx="5">
                  <c:v>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B-4F48-92A2-CFB6047A460E}"/>
            </c:ext>
          </c:extLst>
        </c:ser>
        <c:ser>
          <c:idx val="1"/>
          <c:order val="1"/>
          <c:tx>
            <c:strRef>
              <c:f>'Graphique des profits et pertes'!$C$1</c:f>
              <c:strCache>
                <c:ptCount val="1"/>
                <c:pt idx="0">
                  <c:v>Somme des objectifs de mai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'Graphique des profits et pertes'!$A$2:$A$8</c:f>
              <c:strCache>
                <c:ptCount val="6"/>
                <c:pt idx="0">
                  <c:v>Comptes fournisseurs</c:v>
                </c:pt>
                <c:pt idx="1">
                  <c:v>Comptes clients</c:v>
                </c:pt>
                <c:pt idx="2">
                  <c:v>Actifs requis par les clauses de dette</c:v>
                </c:pt>
                <c:pt idx="3">
                  <c:v>Inventaire</c:v>
                </c:pt>
                <c:pt idx="4">
                  <c:v>Flux de trésorerie de fin de période</c:v>
                </c:pt>
                <c:pt idx="5">
                  <c:v>Propriétés, installations et équipements</c:v>
                </c:pt>
              </c:strCache>
            </c:strRef>
          </c:cat>
          <c:val>
            <c:numRef>
              <c:f>'Graphique des profits et pertes'!$C$2:$C$8</c:f>
              <c:numCache>
                <c:formatCode>General</c:formatCode>
                <c:ptCount val="6"/>
                <c:pt idx="0">
                  <c:v>60000</c:v>
                </c:pt>
                <c:pt idx="1">
                  <c:v>22000</c:v>
                </c:pt>
                <c:pt idx="2">
                  <c:v>25000</c:v>
                </c:pt>
                <c:pt idx="3">
                  <c:v>30000</c:v>
                </c:pt>
                <c:pt idx="4">
                  <c:v>50000</c:v>
                </c:pt>
                <c:pt idx="5">
                  <c:v>78000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7B-4F48-92A2-CFB6047A460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929481823"/>
        <c:axId val="1929473663"/>
      </c:barChart>
      <c:catAx>
        <c:axId val="1929481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9473663"/>
        <c:crosses val="autoZero"/>
        <c:auto val="1"/>
        <c:lblAlgn val="ctr"/>
        <c:lblOffset val="100"/>
        <c:noMultiLvlLbl val="0"/>
      </c:catAx>
      <c:valAx>
        <c:axId val="192947366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948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Report.xlsx]Graphique du bilan!PivotTable1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0786092214663644E-2"/>
          <c:y val="2.4204702627939143E-2"/>
          <c:w val="0.95842781557067269"/>
          <c:h val="0.8903298265102754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'Graphique du bilan'!$B$1</c:f>
              <c:strCache>
                <c:ptCount val="1"/>
                <c:pt idx="0">
                  <c:v>Somme des chiffres réels de mai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'Graphique du bilan'!$A$2:$A$7</c:f>
              <c:strCache>
                <c:ptCount val="5"/>
                <c:pt idx="0">
                  <c:v>Marge brute</c:v>
                </c:pt>
                <c:pt idx="1">
                  <c:v>Bénéfice d’exploitation avant impôts</c:v>
                </c:pt>
                <c:pt idx="2">
                  <c:v>Revenu</c:v>
                </c:pt>
                <c:pt idx="3">
                  <c:v>Ventes de nouveaux produits</c:v>
                </c:pt>
                <c:pt idx="4">
                  <c:v>Dépenses SG&amp;A</c:v>
                </c:pt>
              </c:strCache>
            </c:strRef>
          </c:cat>
          <c:val>
            <c:numRef>
              <c:f>'Graphique du bilan'!$B$2:$B$7</c:f>
              <c:numCache>
                <c:formatCode>General</c:formatCode>
                <c:ptCount val="5"/>
                <c:pt idx="0">
                  <c:v>150000</c:v>
                </c:pt>
                <c:pt idx="1">
                  <c:v>50000</c:v>
                </c:pt>
                <c:pt idx="2">
                  <c:v>1200000</c:v>
                </c:pt>
                <c:pt idx="3">
                  <c:v>200000</c:v>
                </c:pt>
                <c:pt idx="4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BC-4291-8945-79189B3B23DD}"/>
            </c:ext>
          </c:extLst>
        </c:ser>
        <c:ser>
          <c:idx val="1"/>
          <c:order val="1"/>
          <c:tx>
            <c:strRef>
              <c:f>'Graphique du bilan'!$C$1</c:f>
              <c:strCache>
                <c:ptCount val="1"/>
                <c:pt idx="0">
                  <c:v>Somme des objectifs de mai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'Graphique du bilan'!$A$2:$A$7</c:f>
              <c:strCache>
                <c:ptCount val="5"/>
                <c:pt idx="0">
                  <c:v>Marge brute</c:v>
                </c:pt>
                <c:pt idx="1">
                  <c:v>Bénéfice d’exploitation avant impôts</c:v>
                </c:pt>
                <c:pt idx="2">
                  <c:v>Revenu</c:v>
                </c:pt>
                <c:pt idx="3">
                  <c:v>Ventes de nouveaux produits</c:v>
                </c:pt>
                <c:pt idx="4">
                  <c:v>Dépenses SG&amp;A</c:v>
                </c:pt>
              </c:strCache>
            </c:strRef>
          </c:cat>
          <c:val>
            <c:numRef>
              <c:f>'Graphique du bilan'!$C$2:$C$7</c:f>
              <c:numCache>
                <c:formatCode>General</c:formatCode>
                <c:ptCount val="5"/>
                <c:pt idx="0">
                  <c:v>160000</c:v>
                </c:pt>
                <c:pt idx="1">
                  <c:v>40000</c:v>
                </c:pt>
                <c:pt idx="2">
                  <c:v>1100000</c:v>
                </c:pt>
                <c:pt idx="3">
                  <c:v>150000</c:v>
                </c:pt>
                <c:pt idx="4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BC-4291-8945-79189B3B23DD}"/>
            </c:ext>
          </c:extLst>
        </c:ser>
        <c:ser>
          <c:idx val="2"/>
          <c:order val="2"/>
          <c:tx>
            <c:strRef>
              <c:f>'Graphique du bilan'!$D$1</c:f>
              <c:strCache>
                <c:ptCount val="1"/>
                <c:pt idx="0">
                  <c:v>Somme des chiffres réels cumulés depuis l’année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'Graphique du bilan'!$A$2:$A$7</c:f>
              <c:strCache>
                <c:ptCount val="5"/>
                <c:pt idx="0">
                  <c:v>Marge brute</c:v>
                </c:pt>
                <c:pt idx="1">
                  <c:v>Bénéfice d’exploitation avant impôts</c:v>
                </c:pt>
                <c:pt idx="2">
                  <c:v>Revenu</c:v>
                </c:pt>
                <c:pt idx="3">
                  <c:v>Ventes de nouveaux produits</c:v>
                </c:pt>
                <c:pt idx="4">
                  <c:v>Dépenses SG&amp;A</c:v>
                </c:pt>
              </c:strCache>
            </c:strRef>
          </c:cat>
          <c:val>
            <c:numRef>
              <c:f>'Graphique du bilan'!$D$2:$D$7</c:f>
              <c:numCache>
                <c:formatCode>General</c:formatCode>
                <c:ptCount val="5"/>
                <c:pt idx="0">
                  <c:v>640000</c:v>
                </c:pt>
                <c:pt idx="1">
                  <c:v>140000</c:v>
                </c:pt>
                <c:pt idx="2">
                  <c:v>6200000</c:v>
                </c:pt>
                <c:pt idx="3">
                  <c:v>900000</c:v>
                </c:pt>
                <c:pt idx="4">
                  <c:v>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BC-4291-8945-79189B3B23DD}"/>
            </c:ext>
          </c:extLst>
        </c:ser>
        <c:ser>
          <c:idx val="3"/>
          <c:order val="3"/>
          <c:tx>
            <c:strRef>
              <c:f>'Graphique du bilan'!$E$1</c:f>
              <c:strCache>
                <c:ptCount val="1"/>
                <c:pt idx="0">
                  <c:v>Somme des objectifs cumulés depuis le début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'Graphique du bilan'!$A$2:$A$7</c:f>
              <c:strCache>
                <c:ptCount val="5"/>
                <c:pt idx="0">
                  <c:v>Marge brute</c:v>
                </c:pt>
                <c:pt idx="1">
                  <c:v>Bénéfice d’exploitation avant impôts</c:v>
                </c:pt>
                <c:pt idx="2">
                  <c:v>Revenu</c:v>
                </c:pt>
                <c:pt idx="3">
                  <c:v>Ventes de nouveaux produits</c:v>
                </c:pt>
                <c:pt idx="4">
                  <c:v>Dépenses SG&amp;A</c:v>
                </c:pt>
              </c:strCache>
            </c:strRef>
          </c:cat>
          <c:val>
            <c:numRef>
              <c:f>'Graphique du bilan'!$E$2:$E$7</c:f>
              <c:numCache>
                <c:formatCode>General</c:formatCode>
                <c:ptCount val="5"/>
                <c:pt idx="0">
                  <c:v>750000</c:v>
                </c:pt>
                <c:pt idx="1">
                  <c:v>150000</c:v>
                </c:pt>
                <c:pt idx="2">
                  <c:v>6000000</c:v>
                </c:pt>
                <c:pt idx="3">
                  <c:v>750000</c:v>
                </c:pt>
                <c:pt idx="4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BC-4291-8945-79189B3B23D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894962831"/>
        <c:axId val="1894964751"/>
      </c:barChart>
      <c:catAx>
        <c:axId val="1894962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4964751"/>
        <c:crosses val="autoZero"/>
        <c:auto val="1"/>
        <c:lblAlgn val="ctr"/>
        <c:lblOffset val="100"/>
        <c:noMultiLvlLbl val="0"/>
      </c:catAx>
      <c:valAx>
        <c:axId val="189496475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894962831"/>
        <c:crosses val="autoZero"/>
        <c:crossBetween val="between"/>
      </c:valAx>
      <c:spPr>
        <a:solidFill>
          <a:schemeClr val="bg2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594360</xdr:colOff>
      <xdr:row>11</xdr:row>
      <xdr:rowOff>91440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63453E-13FA-7034-761B-71EB732916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601980</xdr:colOff>
      <xdr:row>22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173769-5AD3-EA04-BED8-09EA3E9E99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invalid="1" refreshedBy="Autor" refreshedDate="45997.674098958334" createdVersion="8" refreshedVersion="8" minRefreshableVersion="3" recordCount="12" xr:uid="{2981D23C-BF3E-4193-8C0B-E3D0313F873C}">
  <cacheSource type="worksheet">
    <worksheetSource name="Table68"/>
  </cacheSource>
  <cacheFields count="8">
    <cacheField name="Profit and Loss Summary" numFmtId="0">
      <sharedItems count="12">
        <s v="Revenue"/>
        <s v="Gross margin"/>
        <s v="Gross margin percentage"/>
        <s v="Sales from new products"/>
        <s v="Regional Sales Breakdown:"/>
        <s v="Northeast region"/>
        <s v="Central region"/>
        <s v="West region"/>
        <s v="Expenses &amp; Margin:"/>
        <s v="SG&amp;A expenses"/>
        <s v="Pretax operating profit (loss)"/>
        <s v="Operating margin"/>
      </sharedItems>
    </cacheField>
    <cacheField name="May Actuals" numFmtId="0">
      <sharedItems containsString="0" containsBlank="1" containsNumber="1" minValue="4.1666666666666664E-2" maxValue="1200000" count="9">
        <n v="1200000"/>
        <n v="150000"/>
        <n v="0.125"/>
        <n v="200000"/>
        <m/>
        <n v="400000"/>
        <n v="100000"/>
        <n v="50000"/>
        <n v="4.1666666666666664E-2"/>
      </sharedItems>
    </cacheField>
    <cacheField name="May Targets" numFmtId="0">
      <sharedItems containsString="0" containsBlank="1" containsNumber="1" minValue="3.6363636363636362E-2" maxValue="1100000" count="10">
        <n v="1100000"/>
        <n v="160000"/>
        <n v="0.14545454545454545"/>
        <n v="150000"/>
        <m/>
        <n v="400000"/>
        <n v="300000"/>
        <n v="120000"/>
        <n v="40000"/>
        <n v="3.6363636363636362E-2"/>
      </sharedItems>
    </cacheField>
    <cacheField name="Monthly Variance" numFmtId="0">
      <sharedItems containsString="0" containsBlank="1" containsNumber="1" minValue="-10000" maxValue="100000"/>
    </cacheField>
    <cacheField name="YTD Actuals" numFmtId="0">
      <sharedItems containsString="0" containsBlank="1" containsNumber="1" minValue="2.2580645161290321E-2" maxValue="6200000"/>
    </cacheField>
    <cacheField name="YTD Targets" numFmtId="0">
      <sharedItems containsString="0" containsBlank="1" containsNumber="1" minValue="2.5000000000000001E-2" maxValue="6000000"/>
    </cacheField>
    <cacheField name="YTD Variance" numFmtId="0">
      <sharedItems containsString="0" containsBlank="1" containsNumber="1" minValue="-400000" maxValue="4000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invalid="1" refreshedBy="Autor" refreshedDate="45997.680012731478" createdVersion="8" refreshedVersion="8" minRefreshableVersion="3" recordCount="11" xr:uid="{98369AA9-8D51-47C7-A9AF-112CC39A6210}">
  <cacheSource type="worksheet">
    <worksheetSource name="Table8"/>
  </cacheSource>
  <cacheFields count="8">
    <cacheField name="Profit and Loss Summary" numFmtId="0">
      <sharedItems count="11">
        <s v="Period end cash flow"/>
        <s v="Accounts receivable"/>
        <s v="Inventory"/>
        <s v="Total liquid assets"/>
        <s v="Assets required by debt covenants"/>
        <s v="Debt covenant buffer"/>
        <s v="Other Balance Sheet Items:"/>
        <s v="Property, plant, and equipment"/>
        <s v="Accounts payable"/>
        <s v="Long-term liabilities"/>
        <s v="Shareholder equity"/>
      </sharedItems>
    </cacheField>
    <cacheField name="May Actuals" numFmtId="0">
      <sharedItems containsString="0" containsBlank="1" containsNumber="1" containsInteger="1" minValue="20000" maxValue="300000"/>
    </cacheField>
    <cacheField name="May Targets" numFmtId="0">
      <sharedItems containsString="0" containsBlank="1" containsNumber="1" containsInteger="1" minValue="22000" maxValue="297500"/>
    </cacheField>
    <cacheField name="Monthly Variance" numFmtId="0">
      <sharedItems containsString="0" containsBlank="1" containsNumber="1" containsInteger="1" minValue="-15000" maxValue="2500"/>
    </cacheField>
    <cacheField name="YTD Actuals" numFmtId="0">
      <sharedItems containsString="0" containsBlank="1" containsNumber="1" containsInteger="1" minValue="20000" maxValue="300000"/>
    </cacheField>
    <cacheField name="YTD Targets" numFmtId="0">
      <sharedItems containsString="0" containsBlank="1" containsNumber="1" containsInteger="1" minValue="22000" maxValue="297500"/>
    </cacheField>
    <cacheField name="YTD Variance" numFmtId="0">
      <sharedItems containsString="0" containsBlank="1" containsNumber="1" containsInteger="1" minValue="-15000" maxValue="25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570AE3-1AC1-4280-A709-68BDD5506745}" name="PivotTable4" cacheId="1" applyNumberFormats="0" applyBorderFormats="0" applyFontFormats="0" applyPatternFormats="0" applyAlignmentFormats="0" applyWidthHeightFormats="1" dataCaption="Values" grandTotalCaption="Général total" updatedVersion="8" minRefreshableVersion="3" useAutoFormatting="1" itemPrintTitles="1" createdVersion="8" indent="0" outline="1" outlineData="1" multipleFieldFilters="0" chartFormat="2" rowHeaderCaption="Étiquettes de lignes">
  <location ref="A1:C8" firstHeaderRow="0" firstDataRow="1" firstDataCol="1"/>
  <pivotFields count="8">
    <pivotField axis="axisRow" showAll="0">
      <items count="12">
        <item n="Comptes fournisseurs" x="8"/>
        <item n="Comptes clients" x="1"/>
        <item n="Actifs requis par les clauses de dette" x="4"/>
        <item h="1" x="5"/>
        <item n="Inventaire" x="2"/>
        <item h="1" x="9"/>
        <item h="1" x="6"/>
        <item n="Flux de trésorerie de fin de période" x="0"/>
        <item n="Propriétés, installations et équipements" x="7"/>
        <item h="1" x="10"/>
        <item h="1" x="3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4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omme des chiffres réels de mai" fld="1" baseField="0" baseItem="0"/>
    <dataField name="Somme des objectifs de mai" fld="2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F90BE0E-4FF4-4777-8B3A-D6A07A4BB8E0}" name="PivotTable1" cacheId="0" applyNumberFormats="0" applyBorderFormats="0" applyFontFormats="0" applyPatternFormats="0" applyAlignmentFormats="0" applyWidthHeightFormats="1" dataCaption="Values" grandTotalCaption="Général total" updatedVersion="8" minRefreshableVersion="3" useAutoFormatting="1" itemPrintTitles="1" createdVersion="8" indent="0" outline="1" outlineData="1" multipleFieldFilters="0" chartFormat="4" rowHeaderCaption="Étiquettes de lignes">
  <location ref="A1:E7" firstHeaderRow="0" firstDataRow="1" firstDataCol="1"/>
  <pivotFields count="8">
    <pivotField axis="axisRow" showAll="0">
      <items count="13">
        <item h="1" x="6"/>
        <item h="1" x="8"/>
        <item n="Marge brute" x="1"/>
        <item h="1" x="2"/>
        <item h="1" x="5"/>
        <item h="1" x="11"/>
        <item n="Bénéfice d’exploitation avant impôts" x="10"/>
        <item h="1" x="4"/>
        <item n="Revenu" x="0"/>
        <item n="Ventes de nouveaux produits" x="3"/>
        <item n="Dépenses SG&amp;A" x="9"/>
        <item h="1" x="7"/>
        <item t="default"/>
      </items>
    </pivotField>
    <pivotField dataField="1" showAll="0">
      <items count="10">
        <item x="8"/>
        <item x="2"/>
        <item x="7"/>
        <item x="6"/>
        <item x="1"/>
        <item x="3"/>
        <item x="5"/>
        <item x="0"/>
        <item x="4"/>
        <item t="default"/>
      </items>
    </pivotField>
    <pivotField dataField="1" showAll="0">
      <items count="11">
        <item x="9"/>
        <item x="2"/>
        <item x="8"/>
        <item x="7"/>
        <item x="3"/>
        <item x="1"/>
        <item x="6"/>
        <item x="5"/>
        <item x="0"/>
        <item x="4"/>
        <item t="default"/>
      </items>
    </pivotField>
    <pivotField showAll="0"/>
    <pivotField dataField="1" showAll="0"/>
    <pivotField dataField="1" showAll="0"/>
    <pivotField showAll="0"/>
    <pivotField showAll="0"/>
  </pivotFields>
  <rowFields count="1">
    <field x="0"/>
  </rowFields>
  <rowItems count="6">
    <i>
      <x v="2"/>
    </i>
    <i>
      <x v="6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me des chiffres réels de mai" fld="1" baseField="0" baseItem="0"/>
    <dataField name="Somme des objectifs de mai" fld="2" baseField="0" baseItem="0"/>
    <dataField name="Somme des chiffres réels cumulés depuis l’année" fld="4" baseField="0" baseItem="0"/>
    <dataField name="Somme des objectifs cumulés depuis le début" fld="5" baseField="0" baseItem="0"/>
  </dataFields>
  <chartFormats count="4">
    <chartFormat chart="0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1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A0A269F-8CA3-4204-8364-7C76B4704310}" name="Table68" displayName="Table68" ref="A3:H15" totalsRowShown="0" headerRowDxfId="23" dataDxfId="21" headerRowBorderDxfId="22" tableBorderDxfId="20">
  <autoFilter ref="A3:H15" xr:uid="{96A79B8A-AD80-4978-B236-47B585790240}"/>
  <tableColumns count="8">
    <tableColumn id="1" xr3:uid="{80834852-06CB-4B6F-AFD8-D42D1160BB0C}" name="Résumé des résultats et pertes" dataDxfId="19"/>
    <tableColumn id="2" xr3:uid="{B20C3486-67DF-4E47-9AAE-5961D8D7EF55}" name="Actuals de mai" dataDxfId="18"/>
    <tableColumn id="3" xr3:uid="{920A9FD7-9B09-457E-9BED-16ACA0CE587D}" name="Objectifs de mai" dataDxfId="17"/>
    <tableColumn id="4" xr3:uid="{DAE1C451-1600-47A2-8C4E-22A20E8736E4}" name="Variance mensuelle" dataDxfId="16"/>
    <tableColumn id="5" xr3:uid="{94A36642-F815-4EFB-941B-15A280D61B5E}" name="Actuals depuis le début de l’année" dataDxfId="15"/>
    <tableColumn id="6" xr3:uid="{FB441EEB-61DB-4ED6-A14F-9B5E27DAB0DD}" name="Objectifs cumulés depuis le début" dataDxfId="14"/>
    <tableColumn id="7" xr3:uid="{8BC87A1C-94AA-498E-AED1-3205268FD83F}" name="Variance cumulée depuis le début" dataDxfId="13"/>
    <tableColumn id="8" xr3:uid="{ACFBEAF8-FA14-492D-A6BF-15268124AB43}" name="Notes" dataDxfId="1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A27163B-4919-44F7-BE34-D14FFBE3A4E5}" name="Table8" displayName="Table8" ref="A3:H14" totalsRowShown="0" headerRowDxfId="11" dataDxfId="9" headerRowBorderDxfId="10" tableBorderDxfId="8">
  <autoFilter ref="A3:H14" xr:uid="{5A27163B-4919-44F7-BE34-D14FFBE3A4E5}"/>
  <tableColumns count="8">
    <tableColumn id="1" xr3:uid="{F83376CE-5CA7-4FC4-A4D8-76873CC813A1}" name="Résumé du bilan" dataDxfId="7"/>
    <tableColumn id="2" xr3:uid="{8276E325-92C4-4BFA-8536-4B48E0BD8254}" name="Actuals de mai" dataDxfId="6"/>
    <tableColumn id="3" xr3:uid="{A14FB8C0-7BDE-44CC-A196-4F2E6CC2D0A4}" name="Objectifs de mai" dataDxfId="5"/>
    <tableColumn id="4" xr3:uid="{7238D58A-C424-49A9-B46E-2F7299AA8B11}" name="Variance mensuelle" dataDxfId="4">
      <calculatedColumnFormula>+B4-C4</calculatedColumnFormula>
    </tableColumn>
    <tableColumn id="5" xr3:uid="{C824E9F9-3F44-48FF-97C4-CA0DCB879758}" name="Actuals depuis le début de l’année" dataDxfId="3"/>
    <tableColumn id="6" xr3:uid="{1A2C2E92-6692-4E3C-A349-E8E83306BABA}" name="Objectifs cumulés depuis le début" dataDxfId="2"/>
    <tableColumn id="7" xr3:uid="{55D5CBF5-332F-4BFF-886B-2EA8F36A2261}" name="Variance cumulée depuis le début" dataDxfId="1">
      <calculatedColumnFormula>+E4-F4</calculatedColumnFormula>
    </tableColumn>
    <tableColumn id="8" xr3:uid="{79EA99BC-FEDD-4242-9937-5716518D9C99}" name="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28">
      <a:dk1>
        <a:sysClr val="windowText" lastClr="000000"/>
      </a:dk1>
      <a:lt1>
        <a:sysClr val="window" lastClr="FFFFFF"/>
      </a:lt1>
      <a:dk2>
        <a:srgbClr val="304157"/>
      </a:dk2>
      <a:lt2>
        <a:srgbClr val="E7E6E6"/>
      </a:lt2>
      <a:accent1>
        <a:srgbClr val="176795"/>
      </a:accent1>
      <a:accent2>
        <a:srgbClr val="F78F2F"/>
      </a:accent2>
      <a:accent3>
        <a:srgbClr val="DD0D48"/>
      </a:accent3>
      <a:accent4>
        <a:srgbClr val="FFC000"/>
      </a:accent4>
      <a:accent5>
        <a:srgbClr val="176795"/>
      </a:accent5>
      <a:accent6>
        <a:srgbClr val="4D81BF"/>
      </a:accent6>
      <a:hlink>
        <a:srgbClr val="F78F2F"/>
      </a:hlink>
      <a:folHlink>
        <a:srgbClr val="F78F2F"/>
      </a:folHlink>
    </a:clrScheme>
    <a:fontScheme name="Custom 19">
      <a:majorFont>
        <a:latin typeface="Bookman Old Style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072F-A801-4A02-8722-7EE5468C3355}">
  <sheetPr>
    <tabColor theme="8" tint="0.39997558519241921"/>
  </sheetPr>
  <dimension ref="A1:H15"/>
  <sheetViews>
    <sheetView showGridLines="0" zoomScaleNormal="100" workbookViewId="0">
      <selection activeCell="C2" sqref="C2"/>
    </sheetView>
  </sheetViews>
  <sheetFormatPr baseColWidth="10" defaultColWidth="8.88671875" defaultRowHeight="13.2" x14ac:dyDescent="0.25"/>
  <cols>
    <col min="1" max="1" width="34" customWidth="1"/>
    <col min="2" max="2" width="20.109375" customWidth="1"/>
    <col min="3" max="3" width="20" style="2" customWidth="1"/>
    <col min="4" max="4" width="22.21875" style="2" customWidth="1"/>
    <col min="5" max="7" width="28.88671875" style="2" customWidth="1"/>
    <col min="8" max="8" width="35.5546875" style="2" customWidth="1"/>
  </cols>
  <sheetData>
    <row r="1" spans="1:8" ht="52.8" customHeight="1" x14ac:dyDescent="0.25">
      <c r="A1" s="17" t="s">
        <v>1</v>
      </c>
      <c r="B1" s="17"/>
      <c r="C1" s="17" t="s">
        <v>33</v>
      </c>
      <c r="D1" s="17"/>
      <c r="E1" s="17"/>
      <c r="F1" s="17"/>
      <c r="G1" s="17"/>
      <c r="H1" s="17"/>
    </row>
    <row r="2" spans="1:8" ht="7.8" customHeight="1" x14ac:dyDescent="0.25"/>
    <row r="3" spans="1:8" ht="27.6" customHeight="1" x14ac:dyDescent="0.25">
      <c r="A3" s="14" t="s">
        <v>2</v>
      </c>
      <c r="B3" s="15" t="s">
        <v>15</v>
      </c>
      <c r="C3" s="14" t="s">
        <v>16</v>
      </c>
      <c r="D3" s="14" t="s">
        <v>17</v>
      </c>
      <c r="E3" s="14" t="s">
        <v>18</v>
      </c>
      <c r="F3" s="14" t="s">
        <v>19</v>
      </c>
      <c r="G3" s="14" t="s">
        <v>20</v>
      </c>
      <c r="H3" s="14" t="s">
        <v>0</v>
      </c>
    </row>
    <row r="4" spans="1:8" s="4" customFormat="1" ht="21.6" customHeight="1" x14ac:dyDescent="0.25">
      <c r="A4" s="5" t="s">
        <v>3</v>
      </c>
      <c r="B4" s="21">
        <v>1200000</v>
      </c>
      <c r="C4" s="22">
        <v>1100000</v>
      </c>
      <c r="D4" s="22">
        <f>+B4-C4</f>
        <v>100000</v>
      </c>
      <c r="E4" s="22">
        <v>6200000</v>
      </c>
      <c r="F4" s="22">
        <v>6000000</v>
      </c>
      <c r="G4" s="22">
        <f>+E4-F4</f>
        <v>200000</v>
      </c>
      <c r="H4" s="8"/>
    </row>
    <row r="5" spans="1:8" s="4" customFormat="1" ht="21.6" customHeight="1" x14ac:dyDescent="0.25">
      <c r="A5" s="5" t="s">
        <v>4</v>
      </c>
      <c r="B5" s="21">
        <v>150000</v>
      </c>
      <c r="C5" s="22">
        <v>160000</v>
      </c>
      <c r="D5" s="22">
        <f t="shared" ref="D5:D7" si="0">+B5-C5</f>
        <v>-10000</v>
      </c>
      <c r="E5" s="22">
        <v>640000</v>
      </c>
      <c r="F5" s="22">
        <v>750000</v>
      </c>
      <c r="G5" s="22">
        <v>-110000</v>
      </c>
      <c r="H5" s="8"/>
    </row>
    <row r="6" spans="1:8" s="4" customFormat="1" ht="21.6" customHeight="1" x14ac:dyDescent="0.25">
      <c r="A6" s="5" t="s">
        <v>5</v>
      </c>
      <c r="B6" s="9">
        <f>IF(B4=0,0,B5/B4)</f>
        <v>0.125</v>
      </c>
      <c r="C6" s="9">
        <f t="shared" ref="C6:G6" si="1">IF(C4=0,0,C5/C4)</f>
        <v>0.14545454545454545</v>
      </c>
      <c r="D6" s="9">
        <f t="shared" si="1"/>
        <v>-0.1</v>
      </c>
      <c r="E6" s="9">
        <f t="shared" si="1"/>
        <v>0.1032258064516129</v>
      </c>
      <c r="F6" s="9">
        <f t="shared" si="1"/>
        <v>0.125</v>
      </c>
      <c r="G6" s="9">
        <f t="shared" si="1"/>
        <v>-0.55000000000000004</v>
      </c>
      <c r="H6" s="8"/>
    </row>
    <row r="7" spans="1:8" s="4" customFormat="1" ht="21.6" customHeight="1" x14ac:dyDescent="0.25">
      <c r="A7" s="5" t="s">
        <v>6</v>
      </c>
      <c r="B7" s="21">
        <v>200000</v>
      </c>
      <c r="C7" s="22">
        <v>150000</v>
      </c>
      <c r="D7" s="22">
        <f t="shared" si="0"/>
        <v>50000</v>
      </c>
      <c r="E7" s="22">
        <v>900000</v>
      </c>
      <c r="F7" s="22">
        <v>750000</v>
      </c>
      <c r="G7" s="22">
        <v>150000</v>
      </c>
      <c r="H7" s="8"/>
    </row>
    <row r="8" spans="1:8" s="4" customFormat="1" ht="21.6" customHeight="1" x14ac:dyDescent="0.25">
      <c r="A8" s="10" t="s">
        <v>7</v>
      </c>
      <c r="B8" s="11"/>
      <c r="C8" s="11"/>
      <c r="D8" s="11"/>
      <c r="E8" s="11"/>
      <c r="F8" s="11"/>
      <c r="G8" s="11"/>
      <c r="H8" s="10"/>
    </row>
    <row r="9" spans="1:8" s="4" customFormat="1" ht="25.2" customHeight="1" x14ac:dyDescent="0.25">
      <c r="A9" s="5" t="s">
        <v>8</v>
      </c>
      <c r="B9" s="21">
        <v>400000</v>
      </c>
      <c r="C9" s="22">
        <v>400000</v>
      </c>
      <c r="D9" s="22">
        <f>+B9-C9</f>
        <v>0</v>
      </c>
      <c r="E9" s="22">
        <v>2200000</v>
      </c>
      <c r="F9" s="22">
        <v>2000000</v>
      </c>
      <c r="G9" s="22">
        <f>+E9-F9</f>
        <v>200000</v>
      </c>
      <c r="H9" s="8"/>
    </row>
    <row r="10" spans="1:8" s="4" customFormat="1" ht="25.2" customHeight="1" x14ac:dyDescent="0.25">
      <c r="A10" s="5" t="s">
        <v>9</v>
      </c>
      <c r="B10" s="21">
        <v>400000</v>
      </c>
      <c r="C10" s="22">
        <v>400000</v>
      </c>
      <c r="D10" s="22">
        <f t="shared" ref="D10:D11" si="2">+B10-C10</f>
        <v>0</v>
      </c>
      <c r="E10" s="22">
        <v>2400000</v>
      </c>
      <c r="F10" s="22">
        <v>2000000</v>
      </c>
      <c r="G10" s="22">
        <f t="shared" ref="G10:G11" si="3">+E10-F10</f>
        <v>400000</v>
      </c>
      <c r="H10" s="8"/>
    </row>
    <row r="11" spans="1:8" ht="25.2" customHeight="1" x14ac:dyDescent="0.25">
      <c r="A11" s="5" t="s">
        <v>10</v>
      </c>
      <c r="B11" s="21">
        <v>400000</v>
      </c>
      <c r="C11" s="22">
        <v>300000</v>
      </c>
      <c r="D11" s="22">
        <f t="shared" si="2"/>
        <v>100000</v>
      </c>
      <c r="E11" s="22">
        <v>1600000</v>
      </c>
      <c r="F11" s="22">
        <v>2000000</v>
      </c>
      <c r="G11" s="22">
        <f t="shared" si="3"/>
        <v>-400000</v>
      </c>
      <c r="H11" s="1"/>
    </row>
    <row r="12" spans="1:8" s="4" customFormat="1" ht="25.2" customHeight="1" x14ac:dyDescent="0.25">
      <c r="A12" s="11" t="s">
        <v>11</v>
      </c>
      <c r="B12" s="12"/>
      <c r="C12" s="13"/>
      <c r="D12" s="13"/>
      <c r="E12" s="13"/>
      <c r="F12" s="13"/>
      <c r="G12" s="13"/>
      <c r="H12" s="10"/>
    </row>
    <row r="13" spans="1:8" s="4" customFormat="1" ht="25.2" customHeight="1" x14ac:dyDescent="0.25">
      <c r="A13" s="5" t="s">
        <v>12</v>
      </c>
      <c r="B13" s="21">
        <v>100000</v>
      </c>
      <c r="C13" s="22">
        <v>120000</v>
      </c>
      <c r="D13" s="22">
        <f>+C13-B13</f>
        <v>20000</v>
      </c>
      <c r="E13" s="22">
        <v>500000</v>
      </c>
      <c r="F13" s="22">
        <v>600000</v>
      </c>
      <c r="G13" s="22">
        <f>F13-E13</f>
        <v>100000</v>
      </c>
      <c r="H13" s="8"/>
    </row>
    <row r="14" spans="1:8" s="4" customFormat="1" ht="25.2" customHeight="1" x14ac:dyDescent="0.25">
      <c r="A14" s="5" t="s">
        <v>13</v>
      </c>
      <c r="B14" s="21">
        <v>50000</v>
      </c>
      <c r="C14" s="22">
        <v>40000</v>
      </c>
      <c r="D14" s="22">
        <f>+B14-C14</f>
        <v>10000</v>
      </c>
      <c r="E14" s="22">
        <v>140000</v>
      </c>
      <c r="F14" s="22">
        <v>150000</v>
      </c>
      <c r="G14" s="22">
        <v>-10000</v>
      </c>
      <c r="H14" s="8"/>
    </row>
    <row r="15" spans="1:8" s="4" customFormat="1" ht="21.6" customHeight="1" x14ac:dyDescent="0.25">
      <c r="A15" s="5" t="s">
        <v>14</v>
      </c>
      <c r="B15" s="9">
        <f>IF(B4=0,0,B14/B4)</f>
        <v>4.1666666666666664E-2</v>
      </c>
      <c r="C15" s="9">
        <v>3.6363636363636362E-2</v>
      </c>
      <c r="D15" s="9">
        <v>5.3030303030303025E-3</v>
      </c>
      <c r="E15" s="9">
        <v>2.2580645161290321E-2</v>
      </c>
      <c r="F15" s="9">
        <v>2.5000000000000001E-2</v>
      </c>
      <c r="G15" s="9">
        <v>-2.4193548387096801E-3</v>
      </c>
      <c r="H15" s="8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627DD-4C8D-4998-8CEF-0A8CA7C0855B}">
  <sheetPr>
    <tabColor theme="6" tint="-0.249977111117893"/>
  </sheetPr>
  <dimension ref="A1:H15"/>
  <sheetViews>
    <sheetView showGridLines="0" zoomScaleNormal="100" workbookViewId="0">
      <selection sqref="A1:B1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4" width="19.77734375" style="2" customWidth="1"/>
    <col min="5" max="7" width="28.88671875" style="2" customWidth="1"/>
    <col min="8" max="8" width="35.5546875" style="2" customWidth="1"/>
  </cols>
  <sheetData>
    <row r="1" spans="1:8" ht="52.8" customHeight="1" x14ac:dyDescent="0.25">
      <c r="A1" s="17" t="s">
        <v>1</v>
      </c>
      <c r="B1" s="17"/>
      <c r="C1" s="18" t="s">
        <v>21</v>
      </c>
      <c r="D1" s="19"/>
      <c r="E1" s="19"/>
      <c r="F1" s="19"/>
      <c r="G1" s="19"/>
      <c r="H1" s="20"/>
    </row>
    <row r="3" spans="1:8" ht="27.6" customHeight="1" x14ac:dyDescent="0.25">
      <c r="A3" s="14" t="s">
        <v>21</v>
      </c>
      <c r="B3" s="15" t="s">
        <v>15</v>
      </c>
      <c r="C3" s="14" t="s">
        <v>16</v>
      </c>
      <c r="D3" s="14" t="s">
        <v>17</v>
      </c>
      <c r="E3" s="14" t="s">
        <v>18</v>
      </c>
      <c r="F3" s="14" t="s">
        <v>19</v>
      </c>
      <c r="G3" s="14" t="s">
        <v>20</v>
      </c>
      <c r="H3" s="14" t="s">
        <v>0</v>
      </c>
    </row>
    <row r="4" spans="1:8" s="4" customFormat="1" ht="24.6" customHeight="1" x14ac:dyDescent="0.25">
      <c r="A4" s="5" t="s">
        <v>22</v>
      </c>
      <c r="B4" s="21">
        <v>35000</v>
      </c>
      <c r="C4" s="22">
        <v>50000</v>
      </c>
      <c r="D4" s="22">
        <f>+B4-C4</f>
        <v>-15000</v>
      </c>
      <c r="E4" s="22">
        <v>35000</v>
      </c>
      <c r="F4" s="22">
        <v>50000</v>
      </c>
      <c r="G4" s="22">
        <f>+E4-F4</f>
        <v>-15000</v>
      </c>
      <c r="H4" s="8"/>
    </row>
    <row r="5" spans="1:8" s="4" customFormat="1" ht="24.6" customHeight="1" x14ac:dyDescent="0.25">
      <c r="A5" s="5" t="s">
        <v>23</v>
      </c>
      <c r="B5" s="21">
        <v>20000</v>
      </c>
      <c r="C5" s="22">
        <v>22000</v>
      </c>
      <c r="D5" s="22">
        <f t="shared" ref="D5:D9" si="0">+B5-C5</f>
        <v>-2000</v>
      </c>
      <c r="E5" s="22">
        <v>20000</v>
      </c>
      <c r="F5" s="22">
        <v>22000</v>
      </c>
      <c r="G5" s="22">
        <f t="shared" ref="G5:G9" si="1">+E5-F5</f>
        <v>-2000</v>
      </c>
      <c r="H5" s="8"/>
    </row>
    <row r="6" spans="1:8" s="4" customFormat="1" ht="24.6" customHeight="1" x14ac:dyDescent="0.25">
      <c r="A6" s="5" t="s">
        <v>24</v>
      </c>
      <c r="B6" s="21">
        <v>25000</v>
      </c>
      <c r="C6" s="22">
        <v>30000</v>
      </c>
      <c r="D6" s="22">
        <f t="shared" si="0"/>
        <v>-5000</v>
      </c>
      <c r="E6" s="22">
        <v>25000</v>
      </c>
      <c r="F6" s="22">
        <v>30000</v>
      </c>
      <c r="G6" s="22">
        <f t="shared" si="1"/>
        <v>-5000</v>
      </c>
      <c r="H6" s="8"/>
    </row>
    <row r="7" spans="1:8" s="4" customFormat="1" ht="24.6" customHeight="1" x14ac:dyDescent="0.25">
      <c r="A7" s="5" t="s">
        <v>25</v>
      </c>
      <c r="B7" s="21">
        <v>75000</v>
      </c>
      <c r="C7" s="22">
        <v>90000</v>
      </c>
      <c r="D7" s="22">
        <f t="shared" si="0"/>
        <v>-15000</v>
      </c>
      <c r="E7" s="22">
        <v>75000</v>
      </c>
      <c r="F7" s="22">
        <v>90000</v>
      </c>
      <c r="G7" s="22">
        <f t="shared" si="1"/>
        <v>-15000</v>
      </c>
      <c r="H7" s="8"/>
    </row>
    <row r="8" spans="1:8" s="4" customFormat="1" ht="24.6" customHeight="1" x14ac:dyDescent="0.25">
      <c r="A8" s="5" t="s">
        <v>26</v>
      </c>
      <c r="B8" s="21">
        <v>25000</v>
      </c>
      <c r="C8" s="22">
        <v>25000</v>
      </c>
      <c r="D8" s="22">
        <f t="shared" si="0"/>
        <v>0</v>
      </c>
      <c r="E8" s="22">
        <v>25000</v>
      </c>
      <c r="F8" s="22">
        <v>25000</v>
      </c>
      <c r="G8" s="22">
        <f t="shared" si="1"/>
        <v>0</v>
      </c>
      <c r="H8" s="8"/>
    </row>
    <row r="9" spans="1:8" s="4" customFormat="1" ht="24.6" customHeight="1" x14ac:dyDescent="0.25">
      <c r="A9" s="5" t="s">
        <v>27</v>
      </c>
      <c r="B9" s="21">
        <v>50000</v>
      </c>
      <c r="C9" s="22">
        <v>65000</v>
      </c>
      <c r="D9" s="22">
        <f t="shared" si="0"/>
        <v>-15000</v>
      </c>
      <c r="E9" s="22">
        <v>50000</v>
      </c>
      <c r="F9" s="22">
        <v>65000</v>
      </c>
      <c r="G9" s="22">
        <f t="shared" si="1"/>
        <v>-15000</v>
      </c>
      <c r="H9" s="8"/>
    </row>
    <row r="10" spans="1:8" s="4" customFormat="1" ht="21.6" customHeight="1" x14ac:dyDescent="0.25">
      <c r="A10" s="10" t="s">
        <v>28</v>
      </c>
      <c r="B10" s="11"/>
      <c r="C10" s="11"/>
      <c r="D10" s="11"/>
      <c r="E10" s="11"/>
      <c r="F10" s="11"/>
      <c r="G10" s="11"/>
      <c r="H10" s="10"/>
    </row>
    <row r="11" spans="1:8" s="4" customFormat="1" ht="24" customHeight="1" x14ac:dyDescent="0.25">
      <c r="A11" s="5" t="s">
        <v>29</v>
      </c>
      <c r="B11" s="21">
        <v>80000</v>
      </c>
      <c r="C11" s="22">
        <v>78000</v>
      </c>
      <c r="D11" s="22">
        <f>+B11-C11</f>
        <v>2000</v>
      </c>
      <c r="E11" s="22">
        <v>80000</v>
      </c>
      <c r="F11" s="22">
        <v>78000</v>
      </c>
      <c r="G11" s="22">
        <f>+E11-F11</f>
        <v>2000</v>
      </c>
      <c r="H11" s="8"/>
    </row>
    <row r="12" spans="1:8" s="4" customFormat="1" ht="24" customHeight="1" x14ac:dyDescent="0.25">
      <c r="A12" s="5" t="s">
        <v>30</v>
      </c>
      <c r="B12" s="21">
        <v>60000</v>
      </c>
      <c r="C12" s="22">
        <v>60000</v>
      </c>
      <c r="D12" s="22">
        <f t="shared" ref="D12:D14" si="2">+B12-C12</f>
        <v>0</v>
      </c>
      <c r="E12" s="22">
        <v>60000</v>
      </c>
      <c r="F12" s="22">
        <v>60000</v>
      </c>
      <c r="G12" s="22">
        <f t="shared" ref="G12:G14" si="3">+E12-F12</f>
        <v>0</v>
      </c>
      <c r="H12" s="8"/>
    </row>
    <row r="13" spans="1:8" s="4" customFormat="1" ht="24" customHeight="1" x14ac:dyDescent="0.25">
      <c r="A13" s="5" t="s">
        <v>31</v>
      </c>
      <c r="B13" s="21">
        <v>30000</v>
      </c>
      <c r="C13" s="22">
        <v>31000</v>
      </c>
      <c r="D13" s="22">
        <f t="shared" si="2"/>
        <v>-1000</v>
      </c>
      <c r="E13" s="22">
        <v>30000</v>
      </c>
      <c r="F13" s="22">
        <v>31000</v>
      </c>
      <c r="G13" s="22">
        <f t="shared" si="3"/>
        <v>-1000</v>
      </c>
      <c r="H13" s="8"/>
    </row>
    <row r="14" spans="1:8" ht="24" customHeight="1" x14ac:dyDescent="0.25">
      <c r="A14" s="5" t="s">
        <v>32</v>
      </c>
      <c r="B14" s="21">
        <v>300000</v>
      </c>
      <c r="C14" s="22">
        <v>297500</v>
      </c>
      <c r="D14" s="22">
        <f t="shared" si="2"/>
        <v>2500</v>
      </c>
      <c r="E14" s="22">
        <v>300000</v>
      </c>
      <c r="F14" s="22">
        <v>297500</v>
      </c>
      <c r="G14" s="22">
        <f t="shared" si="3"/>
        <v>2500</v>
      </c>
      <c r="H14" s="1"/>
    </row>
    <row r="15" spans="1:8" ht="13.8" x14ac:dyDescent="0.25">
      <c r="A15" s="5"/>
      <c r="B15" s="6"/>
      <c r="C15" s="7"/>
      <c r="D15" s="7"/>
      <c r="E15" s="7"/>
      <c r="F15" s="7"/>
      <c r="G15" s="7"/>
      <c r="H15" s="1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8A77-500A-4210-B132-1DA4BE646DC1}">
  <sheetPr>
    <tabColor theme="7" tint="-0.249977111117893"/>
  </sheetPr>
  <dimension ref="A1:C8"/>
  <sheetViews>
    <sheetView showGridLines="0" workbookViewId="0">
      <selection activeCell="L13" sqref="L13"/>
    </sheetView>
  </sheetViews>
  <sheetFormatPr baseColWidth="10" defaultColWidth="8.88671875" defaultRowHeight="13.2" x14ac:dyDescent="0.25"/>
  <cols>
    <col min="1" max="1" width="22.21875" customWidth="1"/>
    <col min="2" max="3" width="15.5546875" customWidth="1"/>
  </cols>
  <sheetData>
    <row r="1" spans="1:3" ht="39.6" x14ac:dyDescent="0.25">
      <c r="A1" s="16" t="s">
        <v>34</v>
      </c>
      <c r="B1" t="s">
        <v>36</v>
      </c>
      <c r="C1" t="s">
        <v>37</v>
      </c>
    </row>
    <row r="2" spans="1:3" ht="26.4" x14ac:dyDescent="0.25">
      <c r="A2" s="3" t="s">
        <v>30</v>
      </c>
      <c r="B2">
        <v>60000</v>
      </c>
      <c r="C2">
        <v>60000</v>
      </c>
    </row>
    <row r="3" spans="1:3" ht="39.6" x14ac:dyDescent="0.25">
      <c r="A3" s="3" t="s">
        <v>23</v>
      </c>
      <c r="B3">
        <v>20000</v>
      </c>
      <c r="C3">
        <v>22000</v>
      </c>
    </row>
    <row r="4" spans="1:3" ht="66" x14ac:dyDescent="0.25">
      <c r="A4" s="3" t="s">
        <v>26</v>
      </c>
      <c r="B4">
        <v>25000</v>
      </c>
      <c r="C4">
        <v>25000</v>
      </c>
    </row>
    <row r="5" spans="1:3" x14ac:dyDescent="0.25">
      <c r="A5" s="3" t="s">
        <v>24</v>
      </c>
      <c r="B5">
        <v>25000</v>
      </c>
      <c r="C5">
        <v>30000</v>
      </c>
    </row>
    <row r="6" spans="1:3" ht="39.6" x14ac:dyDescent="0.25">
      <c r="A6" s="3" t="s">
        <v>22</v>
      </c>
      <c r="B6">
        <v>35000</v>
      </c>
      <c r="C6">
        <v>50000</v>
      </c>
    </row>
    <row r="7" spans="1:3" ht="52.8" x14ac:dyDescent="0.25">
      <c r="A7" s="3" t="s">
        <v>29</v>
      </c>
      <c r="B7">
        <v>80000</v>
      </c>
      <c r="C7">
        <v>78000</v>
      </c>
    </row>
    <row r="8" spans="1:3" ht="26.4" x14ac:dyDescent="0.25">
      <c r="A8" s="3" t="s">
        <v>35</v>
      </c>
      <c r="B8">
        <v>245000</v>
      </c>
      <c r="C8">
        <v>265000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469F9-712B-422C-A421-48E6DA0CFDF0}">
  <sheetPr>
    <tabColor rgb="FF002060"/>
  </sheetPr>
  <dimension ref="A1:E7"/>
  <sheetViews>
    <sheetView showGridLines="0" tabSelected="1" workbookViewId="0">
      <selection activeCell="E1" sqref="E1"/>
    </sheetView>
  </sheetViews>
  <sheetFormatPr baseColWidth="10" defaultColWidth="8.88671875" defaultRowHeight="13.2" x14ac:dyDescent="0.25"/>
  <cols>
    <col min="1" max="1" width="20.5546875" customWidth="1"/>
    <col min="2" max="5" width="15.5546875" customWidth="1"/>
    <col min="6" max="7" width="8" bestFit="1" customWidth="1"/>
    <col min="8" max="8" width="9.109375" bestFit="1" customWidth="1"/>
    <col min="9" max="9" width="7" bestFit="1" customWidth="1"/>
    <col min="10" max="10" width="10.109375" bestFit="1" customWidth="1"/>
    <col min="11" max="11" width="8" bestFit="1" customWidth="1"/>
    <col min="12" max="12" width="6.44140625" bestFit="1" customWidth="1"/>
  </cols>
  <sheetData>
    <row r="1" spans="1:5" ht="39.6" x14ac:dyDescent="0.25">
      <c r="A1" s="16" t="s">
        <v>34</v>
      </c>
      <c r="B1" t="s">
        <v>36</v>
      </c>
      <c r="C1" t="s">
        <v>37</v>
      </c>
      <c r="D1" t="s">
        <v>38</v>
      </c>
      <c r="E1" t="s">
        <v>39</v>
      </c>
    </row>
    <row r="2" spans="1:5" x14ac:dyDescent="0.25">
      <c r="A2" s="3" t="s">
        <v>4</v>
      </c>
      <c r="B2">
        <v>150000</v>
      </c>
      <c r="C2">
        <v>160000</v>
      </c>
      <c r="D2">
        <v>640000</v>
      </c>
      <c r="E2">
        <v>750000</v>
      </c>
    </row>
    <row r="3" spans="1:5" ht="39.6" x14ac:dyDescent="0.25">
      <c r="A3" s="3" t="s">
        <v>13</v>
      </c>
      <c r="B3">
        <v>50000</v>
      </c>
      <c r="C3">
        <v>40000</v>
      </c>
      <c r="D3">
        <v>140000</v>
      </c>
      <c r="E3">
        <v>150000</v>
      </c>
    </row>
    <row r="4" spans="1:5" x14ac:dyDescent="0.25">
      <c r="A4" s="3" t="s">
        <v>3</v>
      </c>
      <c r="B4">
        <v>1200000</v>
      </c>
      <c r="C4">
        <v>1100000</v>
      </c>
      <c r="D4">
        <v>6200000</v>
      </c>
      <c r="E4">
        <v>6000000</v>
      </c>
    </row>
    <row r="5" spans="1:5" ht="26.4" x14ac:dyDescent="0.25">
      <c r="A5" s="3" t="s">
        <v>6</v>
      </c>
      <c r="B5">
        <v>200000</v>
      </c>
      <c r="C5">
        <v>150000</v>
      </c>
      <c r="D5">
        <v>900000</v>
      </c>
      <c r="E5">
        <v>750000</v>
      </c>
    </row>
    <row r="6" spans="1:5" ht="26.4" x14ac:dyDescent="0.25">
      <c r="A6" s="3" t="s">
        <v>12</v>
      </c>
      <c r="B6">
        <v>100000</v>
      </c>
      <c r="C6">
        <v>120000</v>
      </c>
      <c r="D6">
        <v>500000</v>
      </c>
      <c r="E6">
        <v>600000</v>
      </c>
    </row>
    <row r="7" spans="1:5" x14ac:dyDescent="0.25">
      <c r="A7" s="3" t="s">
        <v>35</v>
      </c>
      <c r="B7">
        <v>1700000</v>
      </c>
      <c r="C7">
        <v>1570000</v>
      </c>
      <c r="D7">
        <v>8380000</v>
      </c>
      <c r="E7">
        <v>8250000</v>
      </c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4FC52C-AB53-4DA9-86BD-188C96C69B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49C61A-2B16-457E-862F-6CB9160DA35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825AD44-7BC1-4889-878A-6ABAC2C01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RÉSUMÉ DES RÉSULTATS ET PERTES</vt:lpstr>
      <vt:lpstr>Résumé du bilan</vt:lpstr>
      <vt:lpstr>Graphique des profits et pertes</vt:lpstr>
      <vt:lpstr>Graphique du bilan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2018-12-02T16:19:42Z</dcterms:created>
  <dcterms:modified xsi:type="dcterms:W3CDTF">2025-12-10T03:12:16Z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